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사용자\Desktop\계약\(진행중) 수산물 시료 방사능 분석 실험 보조인력 용역\01. 입찰공고\"/>
    </mc:Choice>
  </mc:AlternateContent>
  <xr:revisionPtr revIDLastSave="0" documentId="13_ncr:1_{48022078-E9CA-4733-87F5-21FE5DEA3D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" sheetId="2" r:id="rId1"/>
  </sheets>
  <definedNames>
    <definedName name="_xlnm.Print_Area" localSheetId="0">내역!$A$1:$H$22</definedName>
    <definedName name="_xlnm.Print_Area">#REF!</definedName>
  </definedNames>
  <calcPr calcId="191029"/>
</workbook>
</file>

<file path=xl/calcChain.xml><?xml version="1.0" encoding="utf-8"?>
<calcChain xmlns="http://schemas.openxmlformats.org/spreadsheetml/2006/main">
  <c r="F9" i="2" l="1"/>
  <c r="D9" i="2"/>
  <c r="D16" i="2"/>
  <c r="E16" i="2"/>
  <c r="E9" i="2" l="1"/>
  <c r="D19" i="2"/>
  <c r="D21" i="2" s="1"/>
  <c r="E19" i="2" l="1"/>
  <c r="E21" i="2" s="1"/>
  <c r="F16" i="2" l="1"/>
  <c r="F19" i="2" s="1"/>
  <c r="F21" i="2" s="1"/>
</calcChain>
</file>

<file path=xl/sharedStrings.xml><?xml version="1.0" encoding="utf-8"?>
<sst xmlns="http://schemas.openxmlformats.org/spreadsheetml/2006/main" count="54" uniqueCount="51">
  <si>
    <t>고용보험및산업재해보상보험의 보험료 징수에 관한 법 13조 및 
동법 시행령 12조(실업급여 보험료율 0.9% + 고용안전 보험료율 0.25%)</t>
  </si>
  <si>
    <t>비       고</t>
  </si>
  <si>
    <t>복
리
후
생
비</t>
  </si>
  <si>
    <t>급여*1.15%</t>
  </si>
  <si>
    <t>급여*4.75%</t>
  </si>
  <si>
    <t>급여*3.595%</t>
  </si>
  <si>
    <t>건강보험료*13.14%</t>
  </si>
  <si>
    <t>국민연금법 제88조 제3항</t>
  </si>
  <si>
    <t>계</t>
  </si>
  <si>
    <t>기본급</t>
  </si>
  <si>
    <t>부가세</t>
  </si>
  <si>
    <t xml:space="preserve"> </t>
  </si>
  <si>
    <t>고용보험및산업재해보상보험의 보험료 징수에  관한 법 시행령 13조</t>
  </si>
  <si>
    <t>노인장기요양보험법 제7조 제3항 및 동법 시행령 제4조</t>
  </si>
  <si>
    <t>지방자치단체를당사자로하는계약에관한법률시행규칙 제8조</t>
  </si>
  <si>
    <t>인건비+경비+일반관리비+기업이윤</t>
  </si>
  <si>
    <t>국민건강보험법 시행령 제44조</t>
  </si>
  <si>
    <t>1개월 용역비</t>
  </si>
  <si>
    <t>고용보험</t>
  </si>
  <si>
    <t>장기요양보험</t>
  </si>
  <si>
    <t>단위 : 원</t>
  </si>
  <si>
    <t>임금채권</t>
  </si>
  <si>
    <t>건강보험</t>
  </si>
  <si>
    <t>공급가액</t>
  </si>
  <si>
    <t>제
수
당</t>
  </si>
  <si>
    <t>연차수당</t>
  </si>
  <si>
    <t>산재보험</t>
  </si>
  <si>
    <t>국민연금</t>
  </si>
  <si>
    <t>일반관리비</t>
  </si>
  <si>
    <t>구    분</t>
  </si>
  <si>
    <t>기업이윤</t>
  </si>
  <si>
    <t>경
비</t>
  </si>
  <si>
    <t>산 정 내 역</t>
  </si>
  <si>
    <t>인
건
비</t>
  </si>
  <si>
    <t>야간수당</t>
  </si>
  <si>
    <t>주말수당</t>
    <phoneticPr fontId="14" type="noConversion"/>
  </si>
  <si>
    <t>6시간 근무(00시~06시), 주간근무의 1.5배, 30시간/주</t>
    <phoneticPr fontId="14" type="noConversion"/>
  </si>
  <si>
    <t>4시간 근무(06시~10시), 20시간/주</t>
    <phoneticPr fontId="14" type="noConversion"/>
  </si>
  <si>
    <t>급여*1.47%</t>
    <phoneticPr fontId="14" type="noConversion"/>
  </si>
  <si>
    <t>토요일 근무(00시 ~ 10시), 주간근무의 1.5배, 10시간/주</t>
    <phoneticPr fontId="14" type="noConversion"/>
  </si>
  <si>
    <t>지방자치단체를당사자로하는계약에관한법률시행규칙 제8조</t>
    <phoneticPr fontId="14" type="noConversion"/>
  </si>
  <si>
    <t xml:space="preserve">(인건비+경비+일반관리비)*10% </t>
    <phoneticPr fontId="14" type="noConversion"/>
  </si>
  <si>
    <t xml:space="preserve"> 연차소진촉진</t>
    <phoneticPr fontId="14" type="noConversion"/>
  </si>
  <si>
    <t>인건비+경비*6%</t>
    <phoneticPr fontId="14" type="noConversion"/>
  </si>
  <si>
    <t>계약금액</t>
    <phoneticPr fontId="14" type="noConversion"/>
  </si>
  <si>
    <t xml:space="preserve">산지위판장(수산물) 방사능 모니터링 사업 보조인력 산출내역서 </t>
    <phoneticPr fontId="14" type="noConversion"/>
  </si>
  <si>
    <t>8개월</t>
    <phoneticPr fontId="16" type="noConversion"/>
  </si>
  <si>
    <t>월 계약금
(2인, 10시간 근무, 
1개월)</t>
    <phoneticPr fontId="14" type="noConversion"/>
  </si>
  <si>
    <t>월 계약금
(1인, 10시간 근무, 
1개월)</t>
    <phoneticPr fontId="14" type="noConversion"/>
  </si>
  <si>
    <t>시급 10,320원 * (주휴수당 포함)</t>
  </si>
  <si>
    <t>근로기준법 제56조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</si>
</sst>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₩&quot;* #,##0.00_-;\-&quot;₩&quot;* #,##0.00_-;_-&quot;₩&quot;* &quot;-&quot;??_-;_-@_-"/>
    <numFmt numFmtId="176" formatCode="_(* #,##0_);_(* \(#,##0\);_(* &quot;-&quot;_);_(@_)"/>
  </numFmts>
  <fonts count="1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9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8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176" fontId="13" fillId="0" borderId="0" xfId="1" applyNumberFormat="1" applyAlignment="1">
      <alignment horizontal="center" vertical="center"/>
    </xf>
    <xf numFmtId="176" fontId="13" fillId="0" borderId="1" xfId="1" applyNumberFormat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6" fontId="13" fillId="0" borderId="0" xfId="1" applyNumberFormat="1">
      <alignment vertical="center"/>
    </xf>
    <xf numFmtId="3" fontId="4" fillId="0" borderId="0" xfId="0" applyNumberFormat="1" applyFont="1">
      <alignment vertical="center"/>
    </xf>
    <xf numFmtId="3" fontId="4" fillId="2" borderId="0" xfId="0" applyNumberFormat="1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41" fontId="6" fillId="3" borderId="0" xfId="3" applyFont="1" applyFill="1" applyAlignment="1">
      <alignment horizontal="right" vertical="center"/>
    </xf>
    <xf numFmtId="0" fontId="7" fillId="0" borderId="0" xfId="4" applyFont="1">
      <alignment vertical="center"/>
    </xf>
    <xf numFmtId="176" fontId="13" fillId="4" borderId="0" xfId="1" applyNumberFormat="1" applyFill="1" applyAlignment="1">
      <alignment horizontal="center" vertical="center"/>
    </xf>
    <xf numFmtId="176" fontId="13" fillId="4" borderId="0" xfId="1" applyNumberFormat="1" applyFill="1">
      <alignment vertical="center"/>
    </xf>
    <xf numFmtId="176" fontId="13" fillId="5" borderId="0" xfId="1" applyNumberFormat="1" applyFill="1" applyAlignment="1">
      <alignment horizontal="center" vertical="center"/>
    </xf>
    <xf numFmtId="176" fontId="13" fillId="5" borderId="0" xfId="1" applyNumberFormat="1" applyFill="1">
      <alignment vertical="center"/>
    </xf>
    <xf numFmtId="176" fontId="9" fillId="0" borderId="0" xfId="1" applyNumberFormat="1" applyFont="1" applyAlignment="1">
      <alignment horizontal="right" vertical="center"/>
    </xf>
    <xf numFmtId="176" fontId="10" fillId="0" borderId="3" xfId="1" applyNumberFormat="1" applyFont="1" applyBorder="1" applyAlignment="1">
      <alignment horizontal="center" vertical="center"/>
    </xf>
    <xf numFmtId="41" fontId="10" fillId="0" borderId="3" xfId="2" applyNumberFormat="1" applyFont="1" applyBorder="1" applyAlignment="1">
      <alignment vertical="center" wrapText="1"/>
    </xf>
    <xf numFmtId="176" fontId="10" fillId="0" borderId="1" xfId="1" applyNumberFormat="1" applyFont="1" applyBorder="1" applyAlignment="1">
      <alignment horizontal="center" vertical="center"/>
    </xf>
    <xf numFmtId="44" fontId="13" fillId="0" borderId="0" xfId="1" applyNumberFormat="1" applyAlignment="1">
      <alignment horizontal="center" vertical="center"/>
    </xf>
    <xf numFmtId="176" fontId="13" fillId="0" borderId="1" xfId="1" applyNumberFormat="1" applyBorder="1">
      <alignment vertical="center"/>
    </xf>
    <xf numFmtId="176" fontId="1" fillId="0" borderId="1" xfId="1" applyNumberFormat="1" applyFont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176" fontId="10" fillId="0" borderId="1" xfId="1" applyNumberFormat="1" applyFont="1" applyBorder="1" applyAlignment="1">
      <alignment horizontal="left" vertical="center"/>
    </xf>
    <xf numFmtId="3" fontId="10" fillId="0" borderId="3" xfId="0" applyNumberFormat="1" applyFont="1" applyBorder="1" applyAlignment="1">
      <alignment horizontal="left" vertical="center" wrapText="1"/>
    </xf>
    <xf numFmtId="176" fontId="1" fillId="0" borderId="3" xfId="1" applyNumberFormat="1" applyFont="1" applyBorder="1" applyAlignment="1">
      <alignment horizontal="left" vertical="center"/>
    </xf>
    <xf numFmtId="41" fontId="17" fillId="6" borderId="1" xfId="1" applyFont="1" applyFill="1" applyBorder="1" applyAlignment="1">
      <alignment horizontal="center" vertical="center" wrapText="1"/>
    </xf>
    <xf numFmtId="176" fontId="13" fillId="6" borderId="15" xfId="1" applyNumberFormat="1" applyFill="1" applyBorder="1" applyAlignment="1">
      <alignment horizontal="center" vertical="center"/>
    </xf>
    <xf numFmtId="176" fontId="10" fillId="6" borderId="16" xfId="1" applyNumberFormat="1" applyFont="1" applyFill="1" applyBorder="1" applyAlignment="1">
      <alignment horizontal="center" vertical="center"/>
    </xf>
    <xf numFmtId="176" fontId="13" fillId="7" borderId="1" xfId="1" applyNumberFormat="1" applyFill="1" applyBorder="1" applyAlignment="1">
      <alignment horizontal="center" vertical="center"/>
    </xf>
    <xf numFmtId="176" fontId="1" fillId="7" borderId="1" xfId="1" applyNumberFormat="1" applyFont="1" applyFill="1" applyBorder="1" applyAlignment="1">
      <alignment horizontal="center" vertical="center"/>
    </xf>
    <xf numFmtId="176" fontId="10" fillId="7" borderId="1" xfId="1" applyNumberFormat="1" applyFont="1" applyFill="1" applyBorder="1" applyAlignment="1">
      <alignment horizontal="center" vertical="center"/>
    </xf>
    <xf numFmtId="176" fontId="10" fillId="7" borderId="3" xfId="1" applyNumberFormat="1" applyFont="1" applyFill="1" applyBorder="1" applyAlignment="1">
      <alignment horizontal="center" vertical="center"/>
    </xf>
    <xf numFmtId="176" fontId="13" fillId="0" borderId="9" xfId="1" applyNumberFormat="1" applyBorder="1" applyAlignment="1">
      <alignment horizontal="center" vertical="center"/>
    </xf>
    <xf numFmtId="176" fontId="13" fillId="0" borderId="1" xfId="1" applyNumberFormat="1" applyBorder="1" applyAlignment="1">
      <alignment horizontal="center" vertical="center"/>
    </xf>
    <xf numFmtId="176" fontId="13" fillId="6" borderId="14" xfId="1" applyNumberFormat="1" applyFill="1" applyBorder="1" applyAlignment="1">
      <alignment horizontal="center" vertical="center"/>
    </xf>
    <xf numFmtId="176" fontId="13" fillId="6" borderId="15" xfId="1" applyNumberFormat="1" applyFill="1" applyBorder="1" applyAlignment="1">
      <alignment horizontal="center" vertical="center"/>
    </xf>
    <xf numFmtId="176" fontId="11" fillId="0" borderId="7" xfId="1" applyNumberFormat="1" applyFont="1" applyBorder="1" applyAlignment="1">
      <alignment horizontal="center" vertical="center"/>
    </xf>
    <xf numFmtId="176" fontId="13" fillId="0" borderId="9" xfId="1" applyNumberFormat="1" applyBorder="1" applyAlignment="1">
      <alignment horizontal="center" vertical="center" wrapText="1"/>
    </xf>
    <xf numFmtId="176" fontId="13" fillId="7" borderId="1" xfId="1" applyNumberFormat="1" applyFill="1" applyBorder="1" applyAlignment="1">
      <alignment horizontal="center" vertical="center"/>
    </xf>
    <xf numFmtId="176" fontId="13" fillId="7" borderId="9" xfId="1" applyNumberFormat="1" applyFill="1" applyBorder="1" applyAlignment="1">
      <alignment horizontal="center" vertical="center"/>
    </xf>
    <xf numFmtId="176" fontId="13" fillId="0" borderId="1" xfId="1" applyNumberFormat="1" applyBorder="1" applyAlignment="1">
      <alignment horizontal="center" vertical="center" wrapText="1"/>
    </xf>
    <xf numFmtId="176" fontId="12" fillId="0" borderId="4" xfId="1" applyNumberFormat="1" applyFont="1" applyBorder="1" applyAlignment="1">
      <alignment horizontal="center" vertical="center"/>
    </xf>
    <xf numFmtId="176" fontId="12" fillId="0" borderId="8" xfId="1" applyNumberFormat="1" applyFont="1" applyBorder="1" applyAlignment="1">
      <alignment horizontal="center" vertical="center"/>
    </xf>
    <xf numFmtId="176" fontId="12" fillId="0" borderId="6" xfId="1" applyNumberFormat="1" applyFont="1" applyBorder="1" applyAlignment="1">
      <alignment horizontal="center" vertical="center"/>
    </xf>
    <xf numFmtId="176" fontId="8" fillId="6" borderId="12" xfId="1" applyNumberFormat="1" applyFont="1" applyFill="1" applyBorder="1" applyAlignment="1">
      <alignment horizontal="center" vertical="center"/>
    </xf>
    <xf numFmtId="176" fontId="8" fillId="6" borderId="13" xfId="1" applyNumberFormat="1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6" fontId="8" fillId="6" borderId="17" xfId="1" applyNumberFormat="1" applyFont="1" applyFill="1" applyBorder="1" applyAlignment="1">
      <alignment horizontal="center" vertical="center"/>
    </xf>
    <xf numFmtId="176" fontId="8" fillId="6" borderId="18" xfId="1" applyNumberFormat="1" applyFont="1" applyFill="1" applyBorder="1" applyAlignment="1">
      <alignment horizontal="center" vertical="center"/>
    </xf>
    <xf numFmtId="176" fontId="8" fillId="6" borderId="10" xfId="1" applyNumberFormat="1" applyFont="1" applyFill="1" applyBorder="1" applyAlignment="1">
      <alignment horizontal="center" vertical="center"/>
    </xf>
    <xf numFmtId="176" fontId="8" fillId="6" borderId="5" xfId="1" applyNumberFormat="1" applyFont="1" applyFill="1" applyBorder="1" applyAlignment="1">
      <alignment horizontal="center" vertical="center"/>
    </xf>
    <xf numFmtId="176" fontId="8" fillId="6" borderId="11" xfId="1" applyNumberFormat="1" applyFont="1" applyFill="1" applyBorder="1" applyAlignment="1">
      <alignment horizontal="center" vertical="center"/>
    </xf>
    <xf numFmtId="176" fontId="8" fillId="6" borderId="2" xfId="1" applyNumberFormat="1" applyFont="1" applyFill="1" applyBorder="1" applyAlignment="1">
      <alignment horizontal="center" vertical="center"/>
    </xf>
  </cellXfs>
  <cellStyles count="5">
    <cellStyle name="쉼표 [0]" xfId="1" builtinId="6"/>
    <cellStyle name="쉼표 [0] 7" xfId="3" xr:uid="{00000000-0005-0000-0000-000003000000}"/>
    <cellStyle name="표준" xfId="0" builtinId="0"/>
    <cellStyle name="표준 3" xfId="2" xr:uid="{00000000-0005-0000-0000-000002000000}"/>
    <cellStyle name="표준 7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R34"/>
  <sheetViews>
    <sheetView tabSelected="1" view="pageBreakPreview" zoomScale="85" zoomScaleNormal="100" zoomScaleSheetLayoutView="85" workbookViewId="0">
      <selection activeCell="J13" sqref="J13"/>
    </sheetView>
  </sheetViews>
  <sheetFormatPr defaultColWidth="9" defaultRowHeight="16.5" x14ac:dyDescent="0.3"/>
  <cols>
    <col min="1" max="2" width="5.125" style="9" customWidth="1"/>
    <col min="3" max="4" width="13" style="1" customWidth="1"/>
    <col min="5" max="6" width="16.375" style="1" customWidth="1"/>
    <col min="7" max="7" width="43.875" style="1" customWidth="1"/>
    <col min="8" max="8" width="54.5" style="1" customWidth="1"/>
    <col min="9" max="9" width="19.25" style="1" customWidth="1"/>
    <col min="10" max="10" width="22.375" style="1" customWidth="1"/>
    <col min="11" max="11" width="9" style="1"/>
    <col min="12" max="13" width="13.5" style="1" bestFit="1" customWidth="1"/>
    <col min="14" max="16" width="9" style="1"/>
    <col min="17" max="17" width="10.5" style="4" bestFit="1" customWidth="1"/>
    <col min="18" max="18" width="9" style="4"/>
    <col min="19" max="19" width="10.5" style="1" bestFit="1" customWidth="1"/>
    <col min="20" max="16384" width="9" style="1"/>
  </cols>
  <sheetData>
    <row r="1" spans="1:18" ht="42.75" customHeight="1" x14ac:dyDescent="0.3">
      <c r="A1" s="41" t="s">
        <v>45</v>
      </c>
      <c r="B1" s="42"/>
      <c r="C1" s="42"/>
      <c r="D1" s="42"/>
      <c r="E1" s="42"/>
      <c r="F1" s="42"/>
      <c r="G1" s="42"/>
      <c r="H1" s="43"/>
    </row>
    <row r="2" spans="1:18" ht="17.25" thickBot="1" x14ac:dyDescent="0.35">
      <c r="A2" s="8"/>
      <c r="B2" s="8"/>
      <c r="H2" s="14" t="s">
        <v>20</v>
      </c>
    </row>
    <row r="3" spans="1:18" ht="20.25" customHeight="1" x14ac:dyDescent="0.3">
      <c r="A3" s="44" t="s">
        <v>29</v>
      </c>
      <c r="B3" s="45"/>
      <c r="C3" s="45"/>
      <c r="D3" s="45" t="s">
        <v>44</v>
      </c>
      <c r="E3" s="48"/>
      <c r="F3" s="49"/>
      <c r="G3" s="50" t="s">
        <v>32</v>
      </c>
      <c r="H3" s="52" t="s">
        <v>1</v>
      </c>
      <c r="I3" s="5"/>
    </row>
    <row r="4" spans="1:18" ht="53.25" customHeight="1" x14ac:dyDescent="0.3">
      <c r="A4" s="46"/>
      <c r="B4" s="47"/>
      <c r="C4" s="47"/>
      <c r="D4" s="25" t="s">
        <v>48</v>
      </c>
      <c r="E4" s="25" t="s">
        <v>47</v>
      </c>
      <c r="F4" s="25" t="s">
        <v>46</v>
      </c>
      <c r="G4" s="51"/>
      <c r="H4" s="53"/>
      <c r="I4" s="5"/>
    </row>
    <row r="5" spans="1:18" ht="27" customHeight="1" x14ac:dyDescent="0.3">
      <c r="A5" s="37" t="s">
        <v>33</v>
      </c>
      <c r="B5" s="33" t="s">
        <v>9</v>
      </c>
      <c r="C5" s="33"/>
      <c r="D5" s="2"/>
      <c r="E5" s="2"/>
      <c r="F5" s="2"/>
      <c r="G5" s="17" t="s">
        <v>37</v>
      </c>
      <c r="H5" s="23" t="s">
        <v>49</v>
      </c>
      <c r="J5" s="18"/>
      <c r="L5" s="18"/>
    </row>
    <row r="6" spans="1:18" ht="27" customHeight="1" x14ac:dyDescent="0.3">
      <c r="A6" s="37"/>
      <c r="B6" s="40" t="s">
        <v>24</v>
      </c>
      <c r="C6" s="2" t="s">
        <v>34</v>
      </c>
      <c r="D6" s="2"/>
      <c r="E6" s="2"/>
      <c r="F6" s="2"/>
      <c r="G6" s="22" t="s">
        <v>36</v>
      </c>
      <c r="H6" s="24" t="s">
        <v>50</v>
      </c>
      <c r="M6" s="18"/>
    </row>
    <row r="7" spans="1:18" ht="27" customHeight="1" x14ac:dyDescent="0.3">
      <c r="A7" s="37"/>
      <c r="B7" s="40"/>
      <c r="C7" s="20" t="s">
        <v>35</v>
      </c>
      <c r="D7" s="2"/>
      <c r="E7" s="2"/>
      <c r="F7" s="2"/>
      <c r="G7" s="17" t="s">
        <v>39</v>
      </c>
      <c r="H7" s="24" t="s">
        <v>50</v>
      </c>
      <c r="M7" s="18"/>
    </row>
    <row r="8" spans="1:18" ht="27" customHeight="1" x14ac:dyDescent="0.3">
      <c r="A8" s="37"/>
      <c r="B8" s="40"/>
      <c r="C8" s="2" t="s">
        <v>25</v>
      </c>
      <c r="D8" s="2"/>
      <c r="E8" s="2"/>
      <c r="F8" s="2"/>
      <c r="G8" s="17" t="s">
        <v>42</v>
      </c>
      <c r="H8" s="15"/>
      <c r="L8" s="18"/>
    </row>
    <row r="9" spans="1:18" s="10" customFormat="1" ht="24.75" customHeight="1" x14ac:dyDescent="0.3">
      <c r="A9" s="37"/>
      <c r="B9" s="38" t="s">
        <v>8</v>
      </c>
      <c r="C9" s="38"/>
      <c r="D9" s="28">
        <f>SUM(D5:D8)</f>
        <v>0</v>
      </c>
      <c r="E9" s="28">
        <f t="shared" ref="E9" si="0">D9*2</f>
        <v>0</v>
      </c>
      <c r="F9" s="29">
        <f>E9*8</f>
        <v>0</v>
      </c>
      <c r="G9" s="30"/>
      <c r="H9" s="31"/>
      <c r="Q9" s="11"/>
      <c r="R9" s="11"/>
    </row>
    <row r="10" spans="1:18" ht="24.75" customHeight="1" x14ac:dyDescent="0.3">
      <c r="A10" s="37" t="s">
        <v>31</v>
      </c>
      <c r="B10" s="40" t="s">
        <v>2</v>
      </c>
      <c r="C10" s="2" t="s">
        <v>27</v>
      </c>
      <c r="D10" s="2"/>
      <c r="E10" s="2"/>
      <c r="F10" s="19">
        <v>3407870.4</v>
      </c>
      <c r="G10" s="17" t="s">
        <v>4</v>
      </c>
      <c r="H10" s="16" t="s">
        <v>7</v>
      </c>
    </row>
    <row r="11" spans="1:18" ht="24.75" customHeight="1" x14ac:dyDescent="0.3">
      <c r="A11" s="37"/>
      <c r="B11" s="40"/>
      <c r="C11" s="2" t="s">
        <v>22</v>
      </c>
      <c r="D11" s="2"/>
      <c r="E11" s="2"/>
      <c r="F11" s="19">
        <v>2579219.8080000002</v>
      </c>
      <c r="G11" s="17" t="s">
        <v>5</v>
      </c>
      <c r="H11" s="16" t="s">
        <v>16</v>
      </c>
    </row>
    <row r="12" spans="1:18" ht="24.75" customHeight="1" x14ac:dyDescent="0.3">
      <c r="A12" s="37"/>
      <c r="B12" s="40"/>
      <c r="C12" s="2" t="s">
        <v>19</v>
      </c>
      <c r="D12" s="2"/>
      <c r="E12" s="2"/>
      <c r="F12" s="19">
        <v>338909.48277120007</v>
      </c>
      <c r="G12" s="17" t="s">
        <v>6</v>
      </c>
      <c r="H12" s="16" t="s">
        <v>13</v>
      </c>
    </row>
    <row r="13" spans="1:18" ht="27" x14ac:dyDescent="0.3">
      <c r="A13" s="37"/>
      <c r="B13" s="40"/>
      <c r="C13" s="2" t="s">
        <v>18</v>
      </c>
      <c r="D13" s="2"/>
      <c r="E13" s="2"/>
      <c r="F13" s="19"/>
      <c r="G13" s="17" t="s">
        <v>3</v>
      </c>
      <c r="H13" s="16" t="s">
        <v>0</v>
      </c>
    </row>
    <row r="14" spans="1:18" ht="24.75" customHeight="1" x14ac:dyDescent="0.3">
      <c r="A14" s="37"/>
      <c r="B14" s="40"/>
      <c r="C14" s="2" t="s">
        <v>26</v>
      </c>
      <c r="D14" s="2"/>
      <c r="E14" s="2"/>
      <c r="F14" s="19"/>
      <c r="G14" s="17" t="s">
        <v>38</v>
      </c>
      <c r="H14" s="16" t="s">
        <v>12</v>
      </c>
    </row>
    <row r="15" spans="1:18" ht="24.75" customHeight="1" x14ac:dyDescent="0.3">
      <c r="A15" s="37"/>
      <c r="B15" s="40"/>
      <c r="C15" s="2" t="s">
        <v>21</v>
      </c>
      <c r="D15" s="2"/>
      <c r="E15" s="2"/>
      <c r="F15" s="19"/>
      <c r="G15" s="17"/>
      <c r="H15" s="16"/>
    </row>
    <row r="16" spans="1:18" s="10" customFormat="1" ht="24.75" customHeight="1" x14ac:dyDescent="0.3">
      <c r="A16" s="37"/>
      <c r="B16" s="38" t="s">
        <v>8</v>
      </c>
      <c r="C16" s="38"/>
      <c r="D16" s="28">
        <f>SUM(D10:D15)</f>
        <v>0</v>
      </c>
      <c r="E16" s="28">
        <f>SUM(E10:E15)</f>
        <v>0</v>
      </c>
      <c r="F16" s="28">
        <f>SUM(F10:F15)</f>
        <v>6325999.6907712007</v>
      </c>
      <c r="G16" s="30"/>
      <c r="H16" s="31"/>
      <c r="Q16" s="11"/>
      <c r="R16" s="11"/>
    </row>
    <row r="17" spans="1:18" ht="24.75" customHeight="1" x14ac:dyDescent="0.3">
      <c r="A17" s="32" t="s">
        <v>28</v>
      </c>
      <c r="B17" s="33"/>
      <c r="C17" s="33"/>
      <c r="D17" s="2"/>
      <c r="E17" s="2"/>
      <c r="F17" s="2"/>
      <c r="G17" s="17" t="s">
        <v>43</v>
      </c>
      <c r="H17" s="16" t="s">
        <v>40</v>
      </c>
    </row>
    <row r="18" spans="1:18" ht="24.75" customHeight="1" x14ac:dyDescent="0.3">
      <c r="A18" s="32" t="s">
        <v>30</v>
      </c>
      <c r="B18" s="33"/>
      <c r="C18" s="33"/>
      <c r="D18" s="2"/>
      <c r="E18" s="2"/>
      <c r="F18" s="2"/>
      <c r="G18" s="17" t="s">
        <v>41</v>
      </c>
      <c r="H18" s="16" t="s">
        <v>14</v>
      </c>
    </row>
    <row r="19" spans="1:18" s="10" customFormat="1" ht="24.75" customHeight="1" x14ac:dyDescent="0.3">
      <c r="A19" s="39" t="s">
        <v>23</v>
      </c>
      <c r="B19" s="38"/>
      <c r="C19" s="38"/>
      <c r="D19" s="28">
        <f>D9+D16+D17+D18</f>
        <v>0</v>
      </c>
      <c r="E19" s="28">
        <f t="shared" ref="E19:F19" si="1">E9+E16+E17+E18</f>
        <v>0</v>
      </c>
      <c r="F19" s="28">
        <f t="shared" si="1"/>
        <v>6325999.6907712007</v>
      </c>
      <c r="G19" s="30" t="s">
        <v>15</v>
      </c>
      <c r="H19" s="31"/>
      <c r="J19" s="21"/>
      <c r="Q19" s="11"/>
      <c r="R19" s="11"/>
    </row>
    <row r="20" spans="1:18" ht="24.75" customHeight="1" x14ac:dyDescent="0.3">
      <c r="A20" s="32" t="s">
        <v>10</v>
      </c>
      <c r="B20" s="33"/>
      <c r="C20" s="33"/>
      <c r="D20" s="2"/>
      <c r="E20" s="2"/>
      <c r="F20" s="2"/>
      <c r="G20" s="2"/>
      <c r="H20" s="15"/>
    </row>
    <row r="21" spans="1:18" s="12" customFormat="1" ht="24.75" customHeight="1" thickBot="1" x14ac:dyDescent="0.35">
      <c r="A21" s="34" t="s">
        <v>17</v>
      </c>
      <c r="B21" s="35"/>
      <c r="C21" s="35"/>
      <c r="D21" s="26">
        <f>D19+D20</f>
        <v>0</v>
      </c>
      <c r="E21" s="26">
        <f t="shared" ref="E21:F21" si="2">E19+E20</f>
        <v>0</v>
      </c>
      <c r="F21" s="26">
        <f t="shared" si="2"/>
        <v>6325999.6907712007</v>
      </c>
      <c r="G21" s="26"/>
      <c r="H21" s="27"/>
      <c r="I21" s="12" t="s">
        <v>11</v>
      </c>
      <c r="Q21" s="13"/>
      <c r="R21" s="13"/>
    </row>
    <row r="22" spans="1:18" ht="76.5" customHeight="1" x14ac:dyDescent="0.3">
      <c r="A22" s="36"/>
      <c r="B22" s="36"/>
      <c r="C22" s="36"/>
      <c r="D22" s="36"/>
      <c r="E22" s="36"/>
      <c r="F22" s="36"/>
      <c r="G22" s="36"/>
      <c r="H22" s="36"/>
      <c r="I22" s="1" t="s">
        <v>11</v>
      </c>
    </row>
    <row r="23" spans="1:18" ht="20.25" x14ac:dyDescent="0.3">
      <c r="A23" s="1"/>
      <c r="B23" s="1"/>
      <c r="E23" s="3"/>
      <c r="F23" s="3"/>
      <c r="G23" s="6"/>
      <c r="H23" s="7"/>
    </row>
    <row r="24" spans="1:18" x14ac:dyDescent="0.3">
      <c r="A24" s="1"/>
      <c r="B24" s="1"/>
    </row>
    <row r="25" spans="1:18" x14ac:dyDescent="0.3">
      <c r="A25" s="1"/>
      <c r="B25" s="1"/>
    </row>
    <row r="26" spans="1:18" x14ac:dyDescent="0.3">
      <c r="A26" s="1"/>
      <c r="B26" s="1"/>
    </row>
    <row r="27" spans="1:18" x14ac:dyDescent="0.3">
      <c r="A27" s="1"/>
      <c r="B27" s="1"/>
    </row>
    <row r="28" spans="1:18" x14ac:dyDescent="0.3">
      <c r="A28" s="1"/>
      <c r="B28" s="1"/>
    </row>
    <row r="29" spans="1:18" x14ac:dyDescent="0.3">
      <c r="A29" s="1"/>
      <c r="B29" s="1"/>
    </row>
    <row r="30" spans="1:18" x14ac:dyDescent="0.3">
      <c r="A30" s="1"/>
      <c r="B30" s="1"/>
    </row>
    <row r="31" spans="1:18" x14ac:dyDescent="0.3">
      <c r="A31" s="1"/>
      <c r="B31" s="1"/>
    </row>
    <row r="32" spans="1:18" x14ac:dyDescent="0.3">
      <c r="A32" s="1"/>
      <c r="B32" s="1"/>
    </row>
    <row r="33" spans="1:2" x14ac:dyDescent="0.3">
      <c r="A33" s="1"/>
      <c r="B33" s="1"/>
    </row>
    <row r="34" spans="1:2" x14ac:dyDescent="0.3">
      <c r="A34" s="1"/>
      <c r="B34" s="1"/>
    </row>
  </sheetData>
  <mergeCells count="18">
    <mergeCell ref="A1:H1"/>
    <mergeCell ref="A5:A9"/>
    <mergeCell ref="B5:C5"/>
    <mergeCell ref="B6:B8"/>
    <mergeCell ref="B9:C9"/>
    <mergeCell ref="A3:C4"/>
    <mergeCell ref="D3:F3"/>
    <mergeCell ref="G3:G4"/>
    <mergeCell ref="H3:H4"/>
    <mergeCell ref="A20:C20"/>
    <mergeCell ref="A21:C21"/>
    <mergeCell ref="A22:H22"/>
    <mergeCell ref="A10:A16"/>
    <mergeCell ref="B16:C16"/>
    <mergeCell ref="A17:C17"/>
    <mergeCell ref="A18:C18"/>
    <mergeCell ref="A19:C19"/>
    <mergeCell ref="B10:B15"/>
  </mergeCells>
  <phoneticPr fontId="14" type="noConversion"/>
  <printOptions horizontalCentered="1"/>
  <pageMargins left="0.25" right="0.25" top="0.75" bottom="0.75" header="0.30000001192092896" footer="0.30000001192092896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테크노파크 포항</cp:lastModifiedBy>
  <cp:revision>8</cp:revision>
  <cp:lastPrinted>2026-03-09T02:55:31Z</cp:lastPrinted>
  <dcterms:created xsi:type="dcterms:W3CDTF">2023-04-26T07:53:52Z</dcterms:created>
  <dcterms:modified xsi:type="dcterms:W3CDTF">2026-04-20T00:34:54Z</dcterms:modified>
  <cp:version>1100.0100.01</cp:version>
</cp:coreProperties>
</file>